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'Лист1'!$A$1:$O$65</definedName>
  </definedNames>
  <calcPr fullCalcOnLoad="1"/>
</workbook>
</file>

<file path=xl/sharedStrings.xml><?xml version="1.0" encoding="utf-8"?>
<sst xmlns="http://schemas.openxmlformats.org/spreadsheetml/2006/main" count="75" uniqueCount="72">
  <si>
    <t>ЗАТВЕРДЖЕНО</t>
  </si>
  <si>
    <t>Наказ Міністерства фінансів України</t>
  </si>
  <si>
    <t>28 січня 2002 року № 57</t>
  </si>
  <si>
    <t>(у редакції наказу Міністерства фінансів України</t>
  </si>
  <si>
    <t>від 26 листопада 2012 року № 1220)  </t>
  </si>
  <si>
    <t>ШТАТНИЙ РОЗПИС</t>
  </si>
  <si>
    <t>ЗАТВЕРДЖУЮ</t>
  </si>
  <si>
    <t xml:space="preserve">Науково-методичний центр </t>
  </si>
  <si>
    <t xml:space="preserve">професiйно-технiчної освіти </t>
  </si>
  <si>
    <t xml:space="preserve">у Харківській  області </t>
  </si>
  <si>
    <t>(ініціали і прізвище)</t>
  </si>
  <si>
    <t>(підпис керівника)</t>
  </si>
  <si>
    <t>(число, мiсяць, рiк)</t>
  </si>
  <si>
    <t>Сума в гривнях</t>
  </si>
  <si>
    <t>№ з/п</t>
  </si>
  <si>
    <t>Назва структурного пiдроздiлу та посад</t>
  </si>
  <si>
    <t xml:space="preserve">підвищення на 15% (пост.КМУ №643 від 20.04.07)
</t>
  </si>
  <si>
    <t>Посадовий оклад з підвищенням</t>
  </si>
  <si>
    <t>Надбавки</t>
  </si>
  <si>
    <t>за вислугу років</t>
  </si>
  <si>
    <t>за складність та напруженість</t>
  </si>
  <si>
    <t xml:space="preserve">Фонд ЗП
 за місяць
</t>
  </si>
  <si>
    <t>Доплата за шкідливі умови</t>
  </si>
  <si>
    <t>ЗАГАЛЬНИЙ ФОНД</t>
  </si>
  <si>
    <t>ПЕДАГОГІЧНИЙ ПЕРСОНАЛ</t>
  </si>
  <si>
    <t>Директор</t>
  </si>
  <si>
    <t>Заст. директора з навч.-методичної роботи</t>
  </si>
  <si>
    <t>Методист в/к</t>
  </si>
  <si>
    <t>Методист I к.</t>
  </si>
  <si>
    <t>Методист II к.</t>
  </si>
  <si>
    <t>Методист</t>
  </si>
  <si>
    <t>на 5%</t>
  </si>
  <si>
    <t>Разом:</t>
  </si>
  <si>
    <t>СПЕЦІАЛІСТИ</t>
  </si>
  <si>
    <t>Головний бухгалтер</t>
  </si>
  <si>
    <t>Бухгалтер</t>
  </si>
  <si>
    <t>Завідуючий господарством</t>
  </si>
  <si>
    <t xml:space="preserve"> на 10% </t>
  </si>
  <si>
    <t>Секретар-друкарка</t>
  </si>
  <si>
    <t>Прибиральник службових приміщень</t>
  </si>
  <si>
    <t>Всього:</t>
  </si>
  <si>
    <t>Допомога на оздоровлення   (100% норми)</t>
  </si>
  <si>
    <t>Щорiчна грошова винагорода за сумл.працю</t>
  </si>
  <si>
    <t>Разом по загальному фонду:</t>
  </si>
  <si>
    <t>Інженер-електронік</t>
  </si>
  <si>
    <t>Діловод</t>
  </si>
  <si>
    <t>РОБІТНИКИ</t>
  </si>
  <si>
    <t>СПЕЦІАЛЬНИЙ ФОНД</t>
  </si>
  <si>
    <t>Разом по спеціальному фонду:</t>
  </si>
  <si>
    <t>Всього по НМЦ ПТО:</t>
  </si>
  <si>
    <t>Гол.бухгалтер</t>
  </si>
  <si>
    <t>Завідувач лабораторії</t>
  </si>
  <si>
    <t>Інженер з охорони праці</t>
  </si>
  <si>
    <r>
      <t xml:space="preserve">Штат в кількості </t>
    </r>
    <r>
      <rPr>
        <b/>
        <sz val="11"/>
        <rFont val="Times New Roman"/>
        <family val="1"/>
      </rPr>
      <t xml:space="preserve"> 40</t>
    </r>
    <r>
      <rPr>
        <sz val="11"/>
        <rFont val="Times New Roman"/>
        <family val="1"/>
      </rPr>
      <t xml:space="preserve"> штатних одиниць з місячним фондом</t>
    </r>
  </si>
  <si>
    <t>Нерозподілені видатки на підвищення заробітної плати та Індексацію</t>
  </si>
  <si>
    <t>доплата до мин.з/п</t>
  </si>
  <si>
    <t>Оплата згідно договорів по атестаційної діяльності</t>
  </si>
  <si>
    <t>Посадов оклад</t>
  </si>
  <si>
    <t xml:space="preserve">Заступник міністра </t>
  </si>
  <si>
    <t xml:space="preserve">підвищен. на 10% (пост.КМУ № 695 від 10.07.19)
</t>
  </si>
  <si>
    <t xml:space="preserve">Тариф.розряд
</t>
  </si>
  <si>
    <t>Кiльк штатн. посад</t>
  </si>
  <si>
    <t>за престижн</t>
  </si>
  <si>
    <t>Факичні видатки (січень-квітень)</t>
  </si>
  <si>
    <t>Фактичні видатки (січень-квітня)</t>
  </si>
  <si>
    <t xml:space="preserve">Фонд ЗП на 2021р.
</t>
  </si>
  <si>
    <t>на 01 січня 2021 року</t>
  </si>
  <si>
    <r>
      <t xml:space="preserve">заробітної плати    - </t>
    </r>
    <r>
      <rPr>
        <u val="single"/>
        <sz val="10"/>
        <rFont val="Arial"/>
        <family val="2"/>
      </rPr>
      <t xml:space="preserve">400000 </t>
    </r>
    <r>
      <rPr>
        <sz val="10"/>
        <rFont val="Arial"/>
        <family val="0"/>
      </rPr>
      <t>грн.</t>
    </r>
    <r>
      <rPr>
        <u val="single"/>
        <sz val="10"/>
        <rFont val="Arial"/>
        <family val="2"/>
      </rPr>
      <t xml:space="preserve"> 00</t>
    </r>
    <r>
      <rPr>
        <sz val="10"/>
        <rFont val="Arial"/>
        <family val="0"/>
      </rPr>
      <t xml:space="preserve"> коп. </t>
    </r>
  </si>
  <si>
    <t>(Чотириста тисяч  грн. 00  коп.)</t>
  </si>
  <si>
    <t>Світлана ДАНИЛЕНКО</t>
  </si>
  <si>
    <t>Тетяна РУСЛАНОВА</t>
  </si>
  <si>
    <t>Людмила КУРІЛОВА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</si>
</sst>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"/>
    <numFmt numFmtId="201" formatCode="0.000"/>
  </numFmts>
  <fonts count="50">
    <font>
      <sz val="10"/>
      <name val="Arial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u val="single"/>
      <sz val="12"/>
      <name val="Times New Roman"/>
      <family val="1"/>
    </font>
    <font>
      <sz val="8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9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1" xfId="0" applyFont="1" applyBorder="1" applyAlignment="1">
      <alignment/>
    </xf>
    <xf numFmtId="0" fontId="3" fillId="0" borderId="0" xfId="0" applyFont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center" vertical="center" wrapText="1"/>
    </xf>
    <xf numFmtId="2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 wrapText="1"/>
    </xf>
    <xf numFmtId="0" fontId="0" fillId="0" borderId="0" xfId="0" applyFont="1" applyAlignment="1">
      <alignment/>
    </xf>
    <xf numFmtId="2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2" fontId="9" fillId="0" borderId="10" xfId="0" applyNumberFormat="1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 horizontal="right"/>
    </xf>
    <xf numFmtId="2" fontId="9" fillId="0" borderId="10" xfId="0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0" fillId="0" borderId="1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3" xfId="0" applyFont="1" applyBorder="1" applyAlignment="1">
      <alignment horizontal="left"/>
    </xf>
    <xf numFmtId="0" fontId="11" fillId="0" borderId="12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9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10" fillId="0" borderId="13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3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8" fillId="0" borderId="18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64"/>
  <sheetViews>
    <sheetView tabSelected="1" zoomScale="86" zoomScaleNormal="86" zoomScalePageLayoutView="0" workbookViewId="0" topLeftCell="A1">
      <selection activeCell="I59" sqref="I59"/>
    </sheetView>
  </sheetViews>
  <sheetFormatPr defaultColWidth="9.140625" defaultRowHeight="12.75"/>
  <cols>
    <col min="1" max="1" width="6.00390625" style="0" customWidth="1"/>
    <col min="2" max="2" width="23.421875" style="0" customWidth="1"/>
    <col min="3" max="4" width="7.00390625" style="0" customWidth="1"/>
    <col min="6" max="6" width="11.00390625" style="0" customWidth="1"/>
    <col min="7" max="7" width="9.8515625" style="0" customWidth="1"/>
    <col min="8" max="8" width="12.57421875" style="0" customWidth="1"/>
    <col min="9" max="9" width="11.00390625" style="0" customWidth="1"/>
    <col min="10" max="10" width="8.7109375" style="0" customWidth="1"/>
    <col min="11" max="12" width="12.140625" style="0" customWidth="1"/>
    <col min="13" max="13" width="11.00390625" style="0" customWidth="1"/>
    <col min="14" max="14" width="11.140625" style="0" customWidth="1"/>
    <col min="15" max="15" width="13.140625" style="0" customWidth="1"/>
  </cols>
  <sheetData>
    <row r="2" spans="10:13" ht="12.75">
      <c r="J2" s="6" t="s">
        <v>0</v>
      </c>
      <c r="K2" s="6"/>
      <c r="L2" s="6"/>
      <c r="M2" s="6"/>
    </row>
    <row r="3" spans="10:13" ht="12.75">
      <c r="J3" s="6" t="s">
        <v>1</v>
      </c>
      <c r="K3" s="6"/>
      <c r="L3" s="6"/>
      <c r="M3" s="6"/>
    </row>
    <row r="4" spans="10:14" ht="12.75">
      <c r="J4" s="60" t="s">
        <v>2</v>
      </c>
      <c r="K4" s="60"/>
      <c r="L4" s="60"/>
      <c r="M4" s="60"/>
      <c r="N4" s="60"/>
    </row>
    <row r="5" spans="10:14" ht="12.75">
      <c r="J5" s="7" t="s">
        <v>3</v>
      </c>
      <c r="K5" s="7"/>
      <c r="L5" s="7"/>
      <c r="M5" s="7"/>
      <c r="N5" s="7"/>
    </row>
    <row r="6" spans="10:15" ht="12.75">
      <c r="J6" s="61" t="s">
        <v>4</v>
      </c>
      <c r="K6" s="61"/>
      <c r="L6" s="61"/>
      <c r="M6" s="61"/>
      <c r="N6" s="61"/>
      <c r="O6" s="61"/>
    </row>
    <row r="8" spans="2:10" ht="15.75">
      <c r="B8" s="4" t="s">
        <v>5</v>
      </c>
      <c r="J8" s="5" t="s">
        <v>6</v>
      </c>
    </row>
    <row r="9" spans="2:15" ht="15.75">
      <c r="B9" s="2" t="s">
        <v>66</v>
      </c>
      <c r="J9" s="13" t="s">
        <v>53</v>
      </c>
      <c r="K9" s="9"/>
      <c r="L9" s="9"/>
      <c r="M9" s="9"/>
      <c r="N9" s="9"/>
      <c r="O9" s="9"/>
    </row>
    <row r="10" spans="10:15" ht="12.75">
      <c r="J10" s="62" t="s">
        <v>67</v>
      </c>
      <c r="K10" s="63"/>
      <c r="L10" s="63"/>
      <c r="M10" s="63"/>
      <c r="N10" s="63"/>
      <c r="O10" s="63"/>
    </row>
    <row r="11" ht="12.75">
      <c r="J11" s="35" t="s">
        <v>68</v>
      </c>
    </row>
    <row r="13" spans="1:15" ht="15.75">
      <c r="A13" s="3"/>
      <c r="B13" s="8" t="s">
        <v>7</v>
      </c>
      <c r="C13" s="3"/>
      <c r="D13" s="3"/>
      <c r="E13" s="3"/>
      <c r="F13" s="3"/>
      <c r="G13" s="3"/>
      <c r="H13" s="3"/>
      <c r="I13" s="3"/>
      <c r="J13" s="10" t="s">
        <v>58</v>
      </c>
      <c r="K13" s="3"/>
      <c r="L13" s="3"/>
      <c r="M13" s="3"/>
      <c r="N13" s="3"/>
      <c r="O13" s="3"/>
    </row>
    <row r="14" spans="1:15" ht="15.75">
      <c r="A14" s="3"/>
      <c r="B14" s="8" t="s">
        <v>8</v>
      </c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6.5" thickBot="1">
      <c r="A15" s="3"/>
      <c r="B15" s="8" t="s">
        <v>9</v>
      </c>
      <c r="C15" s="3"/>
      <c r="D15" s="3"/>
      <c r="E15" s="3"/>
      <c r="F15" s="3"/>
      <c r="G15" s="3"/>
      <c r="H15" s="3"/>
      <c r="I15" s="3"/>
      <c r="J15" s="11"/>
      <c r="K15" s="11"/>
      <c r="L15" s="3"/>
      <c r="M15" s="3"/>
      <c r="N15" s="12" t="s">
        <v>69</v>
      </c>
      <c r="O15" s="11"/>
    </row>
    <row r="16" spans="1:15" ht="12.75">
      <c r="A16" s="3"/>
      <c r="B16" s="3"/>
      <c r="C16" s="3"/>
      <c r="D16" s="3"/>
      <c r="E16" s="3"/>
      <c r="F16" s="3"/>
      <c r="G16" s="3"/>
      <c r="H16" s="3"/>
      <c r="I16" s="3"/>
      <c r="J16" s="64" t="s">
        <v>11</v>
      </c>
      <c r="K16" s="64"/>
      <c r="L16" s="37"/>
      <c r="M16" s="3"/>
      <c r="N16" s="64" t="s">
        <v>10</v>
      </c>
      <c r="O16" s="64"/>
    </row>
    <row r="17" spans="1:15" ht="13.5" thickBot="1">
      <c r="A17" s="3"/>
      <c r="B17" s="3"/>
      <c r="C17" s="3"/>
      <c r="D17" s="3"/>
      <c r="E17" s="3"/>
      <c r="F17" s="3"/>
      <c r="G17" s="3"/>
      <c r="H17" s="3"/>
      <c r="I17" s="3"/>
      <c r="J17" s="11"/>
      <c r="K17" s="11"/>
      <c r="L17" s="3"/>
      <c r="M17" s="3"/>
      <c r="N17" s="3"/>
      <c r="O17" s="3"/>
    </row>
    <row r="18" spans="1:15" ht="12.75">
      <c r="A18" s="3"/>
      <c r="B18" s="3"/>
      <c r="C18" s="3"/>
      <c r="D18" s="3"/>
      <c r="E18" s="3"/>
      <c r="F18" s="3"/>
      <c r="G18" s="3"/>
      <c r="H18" s="3"/>
      <c r="I18" s="3"/>
      <c r="J18" s="64" t="s">
        <v>12</v>
      </c>
      <c r="K18" s="64"/>
      <c r="L18" s="37"/>
      <c r="M18" s="3"/>
      <c r="N18" s="3"/>
      <c r="O18" s="3"/>
    </row>
    <row r="19" spans="1:15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 t="s">
        <v>13</v>
      </c>
      <c r="N19" s="3"/>
      <c r="O19" s="3"/>
    </row>
    <row r="20" spans="1:15" ht="25.5" customHeight="1">
      <c r="A20" s="51" t="s">
        <v>14</v>
      </c>
      <c r="B20" s="51" t="s">
        <v>15</v>
      </c>
      <c r="C20" s="51" t="s">
        <v>61</v>
      </c>
      <c r="D20" s="51" t="s">
        <v>60</v>
      </c>
      <c r="E20" s="51" t="s">
        <v>57</v>
      </c>
      <c r="F20" s="51" t="s">
        <v>16</v>
      </c>
      <c r="G20" s="51" t="s">
        <v>59</v>
      </c>
      <c r="H20" s="51" t="s">
        <v>17</v>
      </c>
      <c r="I20" s="54" t="s">
        <v>18</v>
      </c>
      <c r="J20" s="55"/>
      <c r="K20" s="55"/>
      <c r="L20" s="56" t="s">
        <v>55</v>
      </c>
      <c r="M20" s="51" t="s">
        <v>22</v>
      </c>
      <c r="N20" s="51" t="s">
        <v>21</v>
      </c>
      <c r="O20" s="51" t="s">
        <v>65</v>
      </c>
    </row>
    <row r="21" spans="1:15" ht="51.75" customHeight="1">
      <c r="A21" s="52"/>
      <c r="B21" s="52"/>
      <c r="C21" s="52"/>
      <c r="D21" s="52"/>
      <c r="E21" s="52"/>
      <c r="F21" s="52"/>
      <c r="G21" s="52"/>
      <c r="H21" s="52"/>
      <c r="I21" s="36" t="s">
        <v>19</v>
      </c>
      <c r="J21" s="38" t="s">
        <v>62</v>
      </c>
      <c r="K21" s="39" t="s">
        <v>20</v>
      </c>
      <c r="L21" s="56"/>
      <c r="M21" s="52"/>
      <c r="N21" s="52"/>
      <c r="O21" s="52"/>
    </row>
    <row r="22" spans="1:15" ht="12.75">
      <c r="A22" s="44" t="s">
        <v>23</v>
      </c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spans="1:15" ht="12.75">
      <c r="A23" s="44" t="s">
        <v>24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spans="1:15" ht="12.75">
      <c r="A24" s="18">
        <v>1</v>
      </c>
      <c r="B24" s="16" t="s">
        <v>25</v>
      </c>
      <c r="C24" s="16">
        <v>1</v>
      </c>
      <c r="D24" s="16">
        <v>16</v>
      </c>
      <c r="E24" s="23">
        <v>7449</v>
      </c>
      <c r="F24" s="23"/>
      <c r="G24" s="23">
        <v>744.9</v>
      </c>
      <c r="H24" s="23">
        <f>E24+F24+G24</f>
        <v>8193.9</v>
      </c>
      <c r="I24" s="23">
        <v>2458.17</v>
      </c>
      <c r="J24" s="23">
        <v>1638.78</v>
      </c>
      <c r="K24" s="23">
        <v>4096.95</v>
      </c>
      <c r="L24" s="23"/>
      <c r="M24" s="16"/>
      <c r="N24" s="23">
        <f>H24+I24+J24+K24</f>
        <v>16387.8</v>
      </c>
      <c r="O24" s="23">
        <f aca="true" t="shared" si="0" ref="O24:O31">N24*12</f>
        <v>196653.59999999998</v>
      </c>
    </row>
    <row r="25" spans="1:15" ht="27.75" customHeight="1">
      <c r="A25" s="19">
        <v>2</v>
      </c>
      <c r="B25" s="14" t="s">
        <v>26</v>
      </c>
      <c r="C25" s="17">
        <v>1</v>
      </c>
      <c r="D25" s="16" t="s">
        <v>31</v>
      </c>
      <c r="E25" s="23">
        <v>7077</v>
      </c>
      <c r="F25" s="25"/>
      <c r="G25" s="23">
        <v>707.7</v>
      </c>
      <c r="H25" s="23">
        <f>E25+F25+G25</f>
        <v>7784.7</v>
      </c>
      <c r="I25" s="23">
        <v>2335.41</v>
      </c>
      <c r="J25" s="23">
        <v>1556.94</v>
      </c>
      <c r="K25" s="1"/>
      <c r="L25" s="1"/>
      <c r="M25" s="1"/>
      <c r="N25" s="23">
        <f>H25+I25+J25+K25</f>
        <v>11677.050000000001</v>
      </c>
      <c r="O25" s="23">
        <f t="shared" si="0"/>
        <v>140124.6</v>
      </c>
    </row>
    <row r="26" spans="1:15" ht="15.75" customHeight="1">
      <c r="A26" s="19">
        <v>3</v>
      </c>
      <c r="B26" s="14" t="s">
        <v>51</v>
      </c>
      <c r="C26" s="17">
        <v>2</v>
      </c>
      <c r="D26" s="16">
        <v>14</v>
      </c>
      <c r="E26" s="23">
        <v>6461</v>
      </c>
      <c r="F26" s="23"/>
      <c r="G26" s="23">
        <v>646.1</v>
      </c>
      <c r="H26" s="23">
        <f>E26+F26+G26</f>
        <v>7107.1</v>
      </c>
      <c r="I26" s="23">
        <v>4264.26</v>
      </c>
      <c r="J26" s="23">
        <v>2842.84</v>
      </c>
      <c r="K26" s="1"/>
      <c r="L26" s="1"/>
      <c r="M26" s="1"/>
      <c r="N26" s="23">
        <v>21321.3</v>
      </c>
      <c r="O26" s="23">
        <f t="shared" si="0"/>
        <v>255855.59999999998</v>
      </c>
    </row>
    <row r="27" spans="1:15" ht="16.5" customHeight="1" hidden="1">
      <c r="A27" s="19"/>
      <c r="B27" s="14"/>
      <c r="C27" s="17"/>
      <c r="D27" s="16"/>
      <c r="E27" s="23"/>
      <c r="F27" s="25"/>
      <c r="G27" s="25"/>
      <c r="H27" s="23">
        <f>E27+F27</f>
        <v>0</v>
      </c>
      <c r="I27" s="23"/>
      <c r="J27" s="23"/>
      <c r="K27" s="1"/>
      <c r="L27" s="1"/>
      <c r="M27" s="1"/>
      <c r="N27" s="23"/>
      <c r="O27" s="23">
        <f t="shared" si="0"/>
        <v>0</v>
      </c>
    </row>
    <row r="28" spans="1:15" ht="15.75">
      <c r="A28" s="19">
        <v>4</v>
      </c>
      <c r="B28" s="20" t="s">
        <v>27</v>
      </c>
      <c r="C28" s="17">
        <v>12</v>
      </c>
      <c r="D28" s="16">
        <v>14</v>
      </c>
      <c r="E28" s="23">
        <v>6461</v>
      </c>
      <c r="F28" s="23">
        <v>969.15</v>
      </c>
      <c r="G28" s="23">
        <v>646.1</v>
      </c>
      <c r="H28" s="23">
        <f>E28+F28+G28</f>
        <v>8076.25</v>
      </c>
      <c r="I28" s="16">
        <v>26651.67</v>
      </c>
      <c r="J28" s="23">
        <v>19383</v>
      </c>
      <c r="K28" s="1"/>
      <c r="L28" s="1"/>
      <c r="M28" s="1"/>
      <c r="N28" s="23">
        <v>142949.67</v>
      </c>
      <c r="O28" s="23">
        <f t="shared" si="0"/>
        <v>1715396.04</v>
      </c>
    </row>
    <row r="29" spans="1:15" ht="15.75">
      <c r="A29" s="19">
        <v>5</v>
      </c>
      <c r="B29" s="20" t="s">
        <v>28</v>
      </c>
      <c r="C29" s="17">
        <v>5</v>
      </c>
      <c r="D29" s="16">
        <v>13</v>
      </c>
      <c r="E29" s="23">
        <v>6061</v>
      </c>
      <c r="F29" s="23">
        <v>969.15</v>
      </c>
      <c r="G29" s="23">
        <v>606.1</v>
      </c>
      <c r="H29" s="23">
        <f>E29+F29+G29</f>
        <v>7636.25</v>
      </c>
      <c r="I29" s="23">
        <v>7636.27</v>
      </c>
      <c r="J29" s="23">
        <v>7636.25</v>
      </c>
      <c r="K29" s="1"/>
      <c r="L29" s="1"/>
      <c r="M29" s="1"/>
      <c r="N29" s="23">
        <v>53453.76</v>
      </c>
      <c r="O29" s="23">
        <f t="shared" si="0"/>
        <v>641445.12</v>
      </c>
    </row>
    <row r="30" spans="1:15" ht="15.75">
      <c r="A30" s="19">
        <v>6</v>
      </c>
      <c r="B30" s="20" t="s">
        <v>29</v>
      </c>
      <c r="C30" s="17">
        <v>6</v>
      </c>
      <c r="D30" s="16">
        <v>12</v>
      </c>
      <c r="E30" s="23">
        <v>5660</v>
      </c>
      <c r="F30" s="23">
        <v>969.15</v>
      </c>
      <c r="G30" s="23">
        <v>566</v>
      </c>
      <c r="H30" s="23">
        <f>E30+F30+G30</f>
        <v>7195.15</v>
      </c>
      <c r="I30" s="23">
        <v>6475.65</v>
      </c>
      <c r="J30" s="23">
        <v>8634.18</v>
      </c>
      <c r="K30" s="1"/>
      <c r="L30" s="1"/>
      <c r="M30" s="1"/>
      <c r="N30" s="23">
        <v>58280.73</v>
      </c>
      <c r="O30" s="23">
        <f t="shared" si="0"/>
        <v>699368.76</v>
      </c>
    </row>
    <row r="31" spans="1:15" ht="15.75">
      <c r="A31" s="18">
        <v>7</v>
      </c>
      <c r="B31" s="8" t="s">
        <v>30</v>
      </c>
      <c r="C31" s="16">
        <v>5</v>
      </c>
      <c r="D31" s="16">
        <v>11</v>
      </c>
      <c r="E31" s="23">
        <v>5260</v>
      </c>
      <c r="F31" s="23">
        <v>969.15</v>
      </c>
      <c r="G31" s="23">
        <v>526</v>
      </c>
      <c r="H31" s="23">
        <f>E31+F31+G31</f>
        <v>6755.15</v>
      </c>
      <c r="I31" s="23">
        <v>3051.79</v>
      </c>
      <c r="J31" s="23">
        <v>6755.15</v>
      </c>
      <c r="K31" s="1"/>
      <c r="L31" s="1"/>
      <c r="M31" s="1"/>
      <c r="N31" s="23">
        <v>43582.69</v>
      </c>
      <c r="O31" s="23">
        <f t="shared" si="0"/>
        <v>522992.28</v>
      </c>
    </row>
    <row r="32" spans="1:15" ht="12.75">
      <c r="A32" s="57" t="s">
        <v>32</v>
      </c>
      <c r="B32" s="58"/>
      <c r="C32" s="21">
        <f>C24+C25+C26+C28+C29+C30+C31</f>
        <v>32</v>
      </c>
      <c r="D32" s="1"/>
      <c r="E32" s="1"/>
      <c r="F32" s="1"/>
      <c r="G32" s="1"/>
      <c r="H32" s="22">
        <v>7569.865</v>
      </c>
      <c r="I32" s="22">
        <f>I24+I25+I26+I28+I29+I30+I31</f>
        <v>52873.22</v>
      </c>
      <c r="J32" s="23">
        <f>J24+J25+J26+J28+J29+J30+J31</f>
        <v>48447.14</v>
      </c>
      <c r="K32" s="22">
        <f>K24+K25+K26+K28+K29+K30+K31</f>
        <v>4096.95</v>
      </c>
      <c r="L32" s="22">
        <f>L24+L25+L26+L28+L29+L30+L31</f>
        <v>0</v>
      </c>
      <c r="M32" s="1"/>
      <c r="N32" s="22">
        <f>SUM(N24:N31)</f>
        <v>347653</v>
      </c>
      <c r="O32" s="22">
        <f>SUM(O24:O31)</f>
        <v>4171836</v>
      </c>
    </row>
    <row r="33" spans="1:15" ht="15.75" customHeight="1">
      <c r="A33" s="44" t="s">
        <v>33</v>
      </c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spans="1:15" ht="11.25" customHeight="1" hidden="1">
      <c r="A34" s="15"/>
      <c r="B34" s="14"/>
      <c r="C34" s="15"/>
      <c r="D34" s="15"/>
      <c r="E34" s="26"/>
      <c r="F34" s="25"/>
      <c r="G34" s="25"/>
      <c r="H34" s="26"/>
      <c r="I34" s="1"/>
      <c r="J34" s="1"/>
      <c r="K34" s="1"/>
      <c r="L34" s="1"/>
      <c r="M34" s="1"/>
      <c r="N34" s="26"/>
      <c r="O34" s="27"/>
    </row>
    <row r="35" spans="1:15" ht="25.5">
      <c r="A35" s="15">
        <v>8</v>
      </c>
      <c r="B35" s="14" t="s">
        <v>34</v>
      </c>
      <c r="C35" s="15">
        <v>1</v>
      </c>
      <c r="D35" s="15" t="s">
        <v>37</v>
      </c>
      <c r="E35" s="26">
        <v>6704</v>
      </c>
      <c r="F35" s="25"/>
      <c r="G35" s="25"/>
      <c r="H35" s="26">
        <f>E35+F35+G35</f>
        <v>6704</v>
      </c>
      <c r="I35" s="1"/>
      <c r="J35" s="1"/>
      <c r="K35" s="25">
        <v>3352</v>
      </c>
      <c r="L35" s="1"/>
      <c r="M35" s="1"/>
      <c r="N35" s="26">
        <f>H35+K35</f>
        <v>10056</v>
      </c>
      <c r="O35" s="23">
        <f>N35*12</f>
        <v>120672</v>
      </c>
    </row>
    <row r="36" spans="1:15" ht="16.5" customHeight="1">
      <c r="A36" s="15">
        <v>9</v>
      </c>
      <c r="B36" s="14" t="s">
        <v>35</v>
      </c>
      <c r="C36" s="15">
        <v>1</v>
      </c>
      <c r="D36" s="15">
        <v>9</v>
      </c>
      <c r="E36" s="26">
        <v>4619</v>
      </c>
      <c r="F36" s="25"/>
      <c r="G36" s="25"/>
      <c r="H36" s="26">
        <f>E36</f>
        <v>4619</v>
      </c>
      <c r="I36" s="1"/>
      <c r="J36" s="1"/>
      <c r="K36" s="1"/>
      <c r="L36" s="25">
        <v>1381</v>
      </c>
      <c r="M36" s="1"/>
      <c r="N36" s="26">
        <f>H36+L36</f>
        <v>6000</v>
      </c>
      <c r="O36" s="23">
        <f>N36*12</f>
        <v>72000</v>
      </c>
    </row>
    <row r="37" spans="1:15" ht="12.75">
      <c r="A37" s="15">
        <v>10</v>
      </c>
      <c r="B37" s="14" t="s">
        <v>52</v>
      </c>
      <c r="C37" s="15">
        <v>1</v>
      </c>
      <c r="D37" s="15">
        <v>9</v>
      </c>
      <c r="E37" s="26">
        <v>4619</v>
      </c>
      <c r="F37" s="25"/>
      <c r="G37" s="25"/>
      <c r="H37" s="26">
        <f>E37</f>
        <v>4619</v>
      </c>
      <c r="I37" s="1"/>
      <c r="J37" s="1"/>
      <c r="K37" s="1"/>
      <c r="L37" s="25">
        <v>1381</v>
      </c>
      <c r="M37" s="1"/>
      <c r="N37" s="26">
        <f>H37+L37</f>
        <v>6000</v>
      </c>
      <c r="O37" s="23">
        <f>N37*12</f>
        <v>72000</v>
      </c>
    </row>
    <row r="38" spans="1:15" ht="25.5">
      <c r="A38" s="15">
        <v>11</v>
      </c>
      <c r="B38" s="14" t="s">
        <v>36</v>
      </c>
      <c r="C38" s="15">
        <v>1</v>
      </c>
      <c r="D38" s="15">
        <v>7</v>
      </c>
      <c r="E38" s="26">
        <v>4112</v>
      </c>
      <c r="F38" s="25"/>
      <c r="G38" s="25"/>
      <c r="H38" s="26">
        <f>E38</f>
        <v>4112</v>
      </c>
      <c r="I38" s="1"/>
      <c r="J38" s="1"/>
      <c r="K38" s="1"/>
      <c r="L38" s="25">
        <v>1888</v>
      </c>
      <c r="M38" s="1"/>
      <c r="N38" s="26">
        <f>H38+L38</f>
        <v>6000</v>
      </c>
      <c r="O38" s="23">
        <f>N38*12</f>
        <v>72000</v>
      </c>
    </row>
    <row r="39" spans="1:15" ht="12.75">
      <c r="A39" s="15">
        <v>12</v>
      </c>
      <c r="B39" s="14" t="s">
        <v>44</v>
      </c>
      <c r="C39" s="15">
        <v>1</v>
      </c>
      <c r="D39" s="15">
        <v>7</v>
      </c>
      <c r="E39" s="26">
        <v>4112</v>
      </c>
      <c r="F39" s="25"/>
      <c r="G39" s="25"/>
      <c r="H39" s="26">
        <f>E38</f>
        <v>4112</v>
      </c>
      <c r="I39" s="1"/>
      <c r="J39" s="1"/>
      <c r="K39" s="1"/>
      <c r="L39" s="25">
        <v>1888</v>
      </c>
      <c r="M39" s="1"/>
      <c r="N39" s="26">
        <f>H39+L39</f>
        <v>6000</v>
      </c>
      <c r="O39" s="23">
        <f>N39*12</f>
        <v>72000</v>
      </c>
    </row>
    <row r="40" spans="1:15" ht="6.75" customHeight="1" hidden="1">
      <c r="A40" s="15">
        <v>12</v>
      </c>
      <c r="B40" s="28"/>
      <c r="C40" s="18"/>
      <c r="D40" s="18"/>
      <c r="E40" s="27"/>
      <c r="F40" s="1"/>
      <c r="G40" s="1"/>
      <c r="H40" s="27"/>
      <c r="I40" s="1"/>
      <c r="J40" s="1"/>
      <c r="K40" s="1"/>
      <c r="L40" s="25"/>
      <c r="M40" s="1"/>
      <c r="N40" s="27"/>
      <c r="O40" s="23">
        <f>N40*4</f>
        <v>0</v>
      </c>
    </row>
    <row r="41" spans="1:15" ht="7.5" customHeight="1" hidden="1">
      <c r="A41" s="15">
        <v>13</v>
      </c>
      <c r="B41" s="14"/>
      <c r="C41" s="18"/>
      <c r="D41" s="18"/>
      <c r="E41" s="27"/>
      <c r="F41" s="1"/>
      <c r="G41" s="1"/>
      <c r="H41" s="27"/>
      <c r="I41" s="1"/>
      <c r="J41" s="1"/>
      <c r="K41" s="1"/>
      <c r="L41" s="25"/>
      <c r="M41" s="1"/>
      <c r="N41" s="27"/>
      <c r="O41" s="23">
        <f>N41*4</f>
        <v>0</v>
      </c>
    </row>
    <row r="42" spans="1:15" ht="13.5" customHeight="1" hidden="1">
      <c r="A42" s="15">
        <v>14</v>
      </c>
      <c r="B42" s="14"/>
      <c r="C42" s="18"/>
      <c r="D42" s="18"/>
      <c r="E42" s="27"/>
      <c r="F42" s="1"/>
      <c r="G42" s="1"/>
      <c r="H42" s="27"/>
      <c r="I42" s="1"/>
      <c r="J42" s="1"/>
      <c r="K42" s="1"/>
      <c r="L42" s="25"/>
      <c r="M42" s="1"/>
      <c r="N42" s="27"/>
      <c r="O42" s="23">
        <f>N42*4</f>
        <v>0</v>
      </c>
    </row>
    <row r="43" spans="1:15" ht="12.75">
      <c r="A43" s="15">
        <v>14</v>
      </c>
      <c r="B43" s="14" t="s">
        <v>38</v>
      </c>
      <c r="C43" s="18">
        <v>1</v>
      </c>
      <c r="D43" s="18">
        <v>5</v>
      </c>
      <c r="E43" s="27">
        <v>3631</v>
      </c>
      <c r="F43" s="1"/>
      <c r="G43" s="1"/>
      <c r="H43" s="27">
        <f>E43</f>
        <v>3631</v>
      </c>
      <c r="I43" s="1"/>
      <c r="J43" s="1"/>
      <c r="K43" s="1"/>
      <c r="L43" s="25">
        <v>2369</v>
      </c>
      <c r="M43" s="1"/>
      <c r="N43" s="27">
        <f>H43+L43</f>
        <v>6000</v>
      </c>
      <c r="O43" s="23">
        <f>N43*12</f>
        <v>72000</v>
      </c>
    </row>
    <row r="44" spans="1:15" ht="12.75">
      <c r="A44" s="24">
        <v>15</v>
      </c>
      <c r="B44" s="14" t="s">
        <v>45</v>
      </c>
      <c r="C44" s="18">
        <v>1</v>
      </c>
      <c r="D44" s="18">
        <v>5</v>
      </c>
      <c r="E44" s="27">
        <v>3631</v>
      </c>
      <c r="F44" s="1"/>
      <c r="G44" s="1"/>
      <c r="H44" s="27">
        <f>E44</f>
        <v>3631</v>
      </c>
      <c r="I44" s="1"/>
      <c r="J44" s="1"/>
      <c r="K44" s="1"/>
      <c r="L44" s="25">
        <v>2369</v>
      </c>
      <c r="M44" s="1"/>
      <c r="N44" s="27">
        <f>H44+L44</f>
        <v>6000</v>
      </c>
      <c r="O44" s="23">
        <f>N44*12</f>
        <v>72000</v>
      </c>
    </row>
    <row r="45" spans="1:15" ht="12.75">
      <c r="A45" s="59" t="s">
        <v>32</v>
      </c>
      <c r="B45" s="59"/>
      <c r="C45" s="21">
        <f>C35+C36+C37+C38+C39+C43+C44</f>
        <v>7</v>
      </c>
      <c r="D45" s="1"/>
      <c r="E45" s="1"/>
      <c r="F45" s="1"/>
      <c r="G45" s="1"/>
      <c r="H45" s="21">
        <v>4489.714</v>
      </c>
      <c r="I45" s="1"/>
      <c r="J45" s="1"/>
      <c r="K45" s="25">
        <f>K35</f>
        <v>3352</v>
      </c>
      <c r="L45" s="25">
        <f>L36+L37+L38+L39+L43+L44</f>
        <v>11276</v>
      </c>
      <c r="M45" s="1"/>
      <c r="N45" s="29">
        <f>SUM(N35:N44)</f>
        <v>46056</v>
      </c>
      <c r="O45" s="29">
        <f>SUM(O35:O44)</f>
        <v>552672</v>
      </c>
    </row>
    <row r="46" spans="1:15" ht="12.75">
      <c r="A46" s="53" t="s">
        <v>46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</row>
    <row r="47" spans="1:15" ht="12.75" hidden="1">
      <c r="A47" s="15">
        <v>18</v>
      </c>
      <c r="B47" s="14"/>
      <c r="C47" s="18"/>
      <c r="D47" s="18"/>
      <c r="E47" s="27"/>
      <c r="F47" s="1"/>
      <c r="G47" s="1"/>
      <c r="H47" s="27"/>
      <c r="I47" s="1"/>
      <c r="J47" s="1"/>
      <c r="K47" s="1"/>
      <c r="L47" s="1"/>
      <c r="M47" s="1"/>
      <c r="N47" s="26"/>
      <c r="O47" s="27">
        <f>N47*12</f>
        <v>0</v>
      </c>
    </row>
    <row r="48" spans="1:15" ht="12.75" hidden="1">
      <c r="A48" s="15">
        <v>19</v>
      </c>
      <c r="B48" s="14"/>
      <c r="C48" s="18"/>
      <c r="D48" s="18"/>
      <c r="E48" s="27"/>
      <c r="F48" s="1"/>
      <c r="G48" s="1"/>
      <c r="H48" s="27"/>
      <c r="I48" s="1"/>
      <c r="J48" s="1"/>
      <c r="K48" s="1"/>
      <c r="L48" s="1"/>
      <c r="M48" s="1"/>
      <c r="N48" s="26"/>
      <c r="O48" s="27">
        <f>N48*12</f>
        <v>0</v>
      </c>
    </row>
    <row r="49" spans="1:15" ht="25.5">
      <c r="A49" s="15">
        <v>16</v>
      </c>
      <c r="B49" s="14" t="s">
        <v>39</v>
      </c>
      <c r="C49" s="18">
        <v>1</v>
      </c>
      <c r="D49" s="18">
        <v>2</v>
      </c>
      <c r="E49" s="27">
        <v>2910</v>
      </c>
      <c r="F49" s="1"/>
      <c r="G49" s="1"/>
      <c r="H49" s="27">
        <f>E49</f>
        <v>2910</v>
      </c>
      <c r="I49" s="1"/>
      <c r="J49" s="1"/>
      <c r="K49" s="1"/>
      <c r="L49" s="25">
        <v>3090</v>
      </c>
      <c r="M49" s="26">
        <v>291</v>
      </c>
      <c r="N49" s="26">
        <f>H49+L49+M49</f>
        <v>6291</v>
      </c>
      <c r="O49" s="23">
        <f>N49*12</f>
        <v>75492</v>
      </c>
    </row>
    <row r="50" spans="1:15" ht="12.75">
      <c r="A50" s="57" t="s">
        <v>32</v>
      </c>
      <c r="B50" s="58"/>
      <c r="C50" s="21">
        <v>1</v>
      </c>
      <c r="D50" s="30"/>
      <c r="E50" s="30"/>
      <c r="F50" s="30"/>
      <c r="G50" s="30"/>
      <c r="H50" s="22">
        <f>H49</f>
        <v>2910</v>
      </c>
      <c r="I50" s="30"/>
      <c r="J50" s="30"/>
      <c r="K50" s="30"/>
      <c r="L50" s="31">
        <f>L49</f>
        <v>3090</v>
      </c>
      <c r="M50" s="22">
        <f>M49</f>
        <v>291</v>
      </c>
      <c r="N50" s="22">
        <f>N47+N48+N49</f>
        <v>6291</v>
      </c>
      <c r="O50" s="22">
        <f>O49</f>
        <v>75492</v>
      </c>
    </row>
    <row r="51" spans="1:15" ht="12.75">
      <c r="A51" s="57" t="s">
        <v>40</v>
      </c>
      <c r="B51" s="58"/>
      <c r="C51" s="1"/>
      <c r="D51" s="1"/>
      <c r="E51" s="1"/>
      <c r="F51" s="1"/>
      <c r="G51" s="1"/>
      <c r="H51" s="1"/>
      <c r="I51" s="22">
        <f>I32</f>
        <v>52873.22</v>
      </c>
      <c r="J51" s="22">
        <f>J32</f>
        <v>48447.14</v>
      </c>
      <c r="K51" s="22">
        <f>K32+K35</f>
        <v>7448.95</v>
      </c>
      <c r="L51" s="22">
        <f>L45+L50</f>
        <v>14366</v>
      </c>
      <c r="M51" s="22">
        <f>M50</f>
        <v>291</v>
      </c>
      <c r="N51" s="22">
        <f>N32+N45+N50</f>
        <v>400000</v>
      </c>
      <c r="O51" s="31">
        <f>O32+O45+O50</f>
        <v>4800000</v>
      </c>
    </row>
    <row r="52" spans="1:15" ht="29.25" customHeight="1">
      <c r="A52" s="47" t="s">
        <v>41</v>
      </c>
      <c r="B52" s="48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7">
        <v>242235</v>
      </c>
    </row>
    <row r="53" spans="1:15" ht="24.75" customHeight="1">
      <c r="A53" s="47" t="s">
        <v>42</v>
      </c>
      <c r="B53" s="48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7">
        <v>155565</v>
      </c>
    </row>
    <row r="54" spans="1:15" ht="39" customHeight="1">
      <c r="A54" s="47" t="s">
        <v>54</v>
      </c>
      <c r="B54" s="48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7">
        <v>33600</v>
      </c>
    </row>
    <row r="55" spans="1:15" ht="15" customHeight="1">
      <c r="A55" s="49" t="s">
        <v>63</v>
      </c>
      <c r="B55" s="50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7"/>
    </row>
    <row r="56" spans="1:15" ht="15.75" customHeight="1">
      <c r="A56" s="42" t="s">
        <v>43</v>
      </c>
      <c r="B56" s="43"/>
      <c r="C56" s="21">
        <f>C50+C45+C32</f>
        <v>40</v>
      </c>
      <c r="D56" s="1"/>
      <c r="E56" s="1"/>
      <c r="F56" s="1"/>
      <c r="G56" s="1"/>
      <c r="H56" s="30">
        <v>6914.34</v>
      </c>
      <c r="I56" s="22">
        <f aca="true" t="shared" si="1" ref="I56:N56">I51</f>
        <v>52873.22</v>
      </c>
      <c r="J56" s="22">
        <f t="shared" si="1"/>
        <v>48447.14</v>
      </c>
      <c r="K56" s="22">
        <f t="shared" si="1"/>
        <v>7448.95</v>
      </c>
      <c r="L56" s="22">
        <f t="shared" si="1"/>
        <v>14366</v>
      </c>
      <c r="M56" s="22">
        <f t="shared" si="1"/>
        <v>291</v>
      </c>
      <c r="N56" s="22">
        <f t="shared" si="1"/>
        <v>400000</v>
      </c>
      <c r="O56" s="22">
        <f>O51+O52+O53+O54+O55</f>
        <v>5231400</v>
      </c>
    </row>
    <row r="57" spans="1:15" ht="12.75">
      <c r="A57" s="44" t="s">
        <v>47</v>
      </c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  <c r="O57" s="46"/>
    </row>
    <row r="58" spans="1:15" ht="27" customHeight="1">
      <c r="A58" s="47" t="s">
        <v>56</v>
      </c>
      <c r="B58" s="48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6">
        <v>18300</v>
      </c>
    </row>
    <row r="59" spans="1:15" ht="14.25" customHeight="1">
      <c r="A59" s="49" t="s">
        <v>64</v>
      </c>
      <c r="B59" s="50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6"/>
    </row>
    <row r="60" spans="1:15" ht="12.75">
      <c r="A60" s="40" t="s">
        <v>48</v>
      </c>
      <c r="B60" s="4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4">
        <f>O58+O59</f>
        <v>18300</v>
      </c>
    </row>
    <row r="61" spans="1:15" ht="12.75">
      <c r="A61" s="40" t="s">
        <v>49</v>
      </c>
      <c r="B61" s="41"/>
      <c r="C61" s="21">
        <v>40</v>
      </c>
      <c r="D61" s="1"/>
      <c r="E61" s="1"/>
      <c r="F61" s="1"/>
      <c r="G61" s="1"/>
      <c r="H61" s="30">
        <v>6914.34</v>
      </c>
      <c r="I61" s="22">
        <f aca="true" t="shared" si="2" ref="I61:N61">I56</f>
        <v>52873.22</v>
      </c>
      <c r="J61" s="22">
        <f t="shared" si="2"/>
        <v>48447.14</v>
      </c>
      <c r="K61" s="22">
        <f t="shared" si="2"/>
        <v>7448.95</v>
      </c>
      <c r="L61" s="22">
        <f t="shared" si="2"/>
        <v>14366</v>
      </c>
      <c r="M61" s="22">
        <f t="shared" si="2"/>
        <v>291</v>
      </c>
      <c r="N61" s="22">
        <f t="shared" si="2"/>
        <v>400000</v>
      </c>
      <c r="O61" s="22">
        <f>O56+O60</f>
        <v>5249700</v>
      </c>
    </row>
    <row r="62" spans="1:16" ht="12.7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 ht="9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</row>
    <row r="64" spans="1:16" ht="12.75">
      <c r="A64" s="3"/>
      <c r="B64" s="33" t="s">
        <v>25</v>
      </c>
      <c r="C64" s="32"/>
      <c r="D64" s="32"/>
      <c r="E64" s="3" t="s">
        <v>70</v>
      </c>
      <c r="F64" s="3"/>
      <c r="G64" s="3"/>
      <c r="H64" s="3"/>
      <c r="I64" s="3" t="s">
        <v>50</v>
      </c>
      <c r="J64" s="32"/>
      <c r="K64" s="32"/>
      <c r="L64" s="3"/>
      <c r="M64" s="3" t="s">
        <v>71</v>
      </c>
      <c r="N64" s="3"/>
      <c r="O64" s="3"/>
      <c r="P64" s="3"/>
    </row>
  </sheetData>
  <sheetProtection/>
  <mergeCells count="37">
    <mergeCell ref="J4:N4"/>
    <mergeCell ref="E20:E21"/>
    <mergeCell ref="D20:D21"/>
    <mergeCell ref="C20:C21"/>
    <mergeCell ref="J6:O6"/>
    <mergeCell ref="J10:O10"/>
    <mergeCell ref="J16:K16"/>
    <mergeCell ref="N16:O16"/>
    <mergeCell ref="N20:N21"/>
    <mergeCell ref="J18:K18"/>
    <mergeCell ref="A51:B51"/>
    <mergeCell ref="F20:F21"/>
    <mergeCell ref="A33:O33"/>
    <mergeCell ref="O20:O21"/>
    <mergeCell ref="A22:O22"/>
    <mergeCell ref="A23:O23"/>
    <mergeCell ref="A32:B32"/>
    <mergeCell ref="H20:H21"/>
    <mergeCell ref="A45:B45"/>
    <mergeCell ref="G20:G21"/>
    <mergeCell ref="A52:B52"/>
    <mergeCell ref="A55:B55"/>
    <mergeCell ref="A60:B60"/>
    <mergeCell ref="B20:B21"/>
    <mergeCell ref="A46:O46"/>
    <mergeCell ref="A20:A21"/>
    <mergeCell ref="M20:M21"/>
    <mergeCell ref="I20:K20"/>
    <mergeCell ref="L20:L21"/>
    <mergeCell ref="A50:B50"/>
    <mergeCell ref="A61:B61"/>
    <mergeCell ref="A56:B56"/>
    <mergeCell ref="A57:O57"/>
    <mergeCell ref="A53:B53"/>
    <mergeCell ref="A54:B54"/>
    <mergeCell ref="A58:B58"/>
    <mergeCell ref="A59:B59"/>
  </mergeCells>
  <printOptions/>
  <pageMargins left="0.75" right="0.75" top="0.72" bottom="0.38" header="0.32" footer="0.3"/>
  <pageSetup horizontalDpi="600" verticalDpi="600" orientation="landscape" paperSize="9" scale="79" r:id="rId1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2021-01-12T12:05:54Z</cp:lastPrinted>
  <dcterms:created xsi:type="dcterms:W3CDTF">1996-10-08T23:32:33Z</dcterms:created>
  <dcterms:modified xsi:type="dcterms:W3CDTF">2021-01-12T15:48:27Z</dcterms:modified>
  <cp:category/>
  <cp:version/>
  <cp:contentType/>
  <cp:contentStatus/>
</cp:coreProperties>
</file>